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74A94A4D-FDF9-4127-BE4C-AA62F062BCB1}" xr6:coauthVersionLast="47" xr6:coauthVersionMax="47" xr10:uidLastSave="{00000000-0000-0000-0000-000000000000}"/>
  <bookViews>
    <workbookView xWindow="30750" yWindow="825" windowWidth="21600" windowHeight="13635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/>
  <c r="E13" i="2" s="1"/>
  <c r="E15" i="2" l="1"/>
</calcChain>
</file>

<file path=xl/sharedStrings.xml><?xml version="1.0" encoding="utf-8"?>
<sst xmlns="http://schemas.openxmlformats.org/spreadsheetml/2006/main" count="68" uniqueCount="60">
  <si>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</si>
  <si>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</si>
  <si>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</si>
  <si>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</si>
  <si>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</si>
  <si>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</si>
  <si>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</si>
  <si>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</si>
  <si>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</si>
  <si>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</si>
  <si>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</si>
  <si>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</si>
  <si>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</si>
  <si>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</si>
  <si>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</si>
  <si>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</si>
  <si>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</si>
  <si>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</si>
  <si>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</si>
  <si>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</si>
  <si>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</si>
  <si>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</si>
  <si>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</si>
  <si>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</si>
  <si>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</si>
  <si>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</si>
  <si>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</si>
  <si>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</si>
  <si>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</si>
  <si>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</si>
  <si>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</si>
  <si>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</si>
  <si>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</si>
  <si>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</si>
  <si>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</si>
  <si>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</si>
  <si>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</si>
  <si>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</si>
  <si>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</si>
  <si>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</si>
  <si>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</si>
  <si>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</si>
  <si>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</si>
  <si>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</si>
  <si>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</si>
  <si>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</si>
  <si>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</si>
  <si>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Индексы потребительских цен по Российской федерации за июль 2025г</t>
  </si>
  <si>
    <t>Средняя потребительская цена за литр на 18 августа 2025 г.</t>
  </si>
  <si>
    <t>29 сентября</t>
  </si>
  <si>
    <t>https://rosstat.gov.ru/storage/mediabank/sred_potreb_cen_09-2025.xlsx</t>
  </si>
  <si>
    <t>https://rosstat.gov.ru/storage/mediabank/sred_potreb_cen_08-2025.xlsx</t>
  </si>
  <si>
    <t>https://rosstat.gov.ru/storage/mediabank/ipc_spr_08-2025.xlsx</t>
  </si>
  <si>
    <t>https://rosstat.gov.ru/storage/mediabank/sred_potreb_cen_10-2025.xlsx</t>
  </si>
  <si>
    <t>https://rosstat.gov.ru/storage/mediabank/ipc_spr_09-2025.xlsx</t>
  </si>
  <si>
    <t>https://rosstat.gov.ru/storage/mediabank/ipc_spr_10-2025.xlsx</t>
  </si>
  <si>
    <t>Дата подготовки обоснования НМЦК: 10.10.2025 г.                                                                                    директор _____________</t>
  </si>
  <si>
    <t>Ключевая ставка ЦБ в % на 10.10.2025</t>
  </si>
  <si>
    <t>Статистика цен на сентябрь и октябрь 2025</t>
  </si>
  <si>
    <t>ИПЦ на сентябрь и 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</si>
</sst>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09-2025.xlsx" TargetMode="External"/><Relationship Id="rId3" Type="http://schemas.openxmlformats.org/officeDocument/2006/relationships/hyperlink" Target="https://rosstat.gov.ru/statistics/price" TargetMode="External"/><Relationship Id="rId7" Type="http://schemas.openxmlformats.org/officeDocument/2006/relationships/hyperlink" Target="https://rosstat.gov.ru/storage/mediabank/sred_potreb_cen_10-2025.xlsx" TargetMode="External"/><Relationship Id="rId2" Type="http://schemas.openxmlformats.org/officeDocument/2006/relationships/hyperlink" Target="https://rosstat.gov.ru/storage/mediabank/nedel_sred_cen.xlsx" TargetMode="External"/><Relationship Id="rId1" Type="http://schemas.openxmlformats.org/officeDocument/2006/relationships/hyperlink" Target="https://rosstat.gov.ru/storage/mediabank/ipc_spr_08-2025.xlsx" TargetMode="External"/><Relationship Id="rId6" Type="http://schemas.openxmlformats.org/officeDocument/2006/relationships/hyperlink" Target="https://rosstat.gov.ru/storage/mediabank/sred_potreb_cen_09-2025.xlsx" TargetMode="External"/><Relationship Id="rId5" Type="http://schemas.openxmlformats.org/officeDocument/2006/relationships/hyperlink" Target="https://rosstat.gov.ru/storage/mediabank/sred_potreb_cen_08-2025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cbr.ru/" TargetMode="External"/><Relationship Id="rId9" Type="http://schemas.openxmlformats.org/officeDocument/2006/relationships/hyperlink" Target="https://rosstat.gov.ru/storage/mediabank/ipc_spr_10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7" zoomScaleSheetLayoutView="100" workbookViewId="0">
      <selection activeCell="A17" sqref="A17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2" t="s">
        <v>20</v>
      </c>
      <c r="B1" s="72"/>
      <c r="C1" s="72"/>
      <c r="D1" s="72"/>
      <c r="E1" s="72"/>
    </row>
    <row r="2" spans="1:6" s="18" customFormat="1" ht="15" x14ac:dyDescent="0.25">
      <c r="A2" s="80" t="s">
        <v>0</v>
      </c>
      <c r="B2" s="80"/>
      <c r="C2" s="80"/>
      <c r="D2" s="80"/>
      <c r="E2" s="80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3" t="s">
        <v>42</v>
      </c>
      <c r="B4" s="83"/>
      <c r="C4" s="83"/>
      <c r="D4" s="83"/>
      <c r="E4" s="83"/>
      <c r="F4" s="17"/>
    </row>
    <row r="5" spans="1:6" s="18" customFormat="1" ht="14.45" customHeight="1" x14ac:dyDescent="0.25">
      <c r="A5" s="84" t="s">
        <v>1</v>
      </c>
      <c r="B5" s="84"/>
      <c r="C5" s="84"/>
      <c r="D5" s="84"/>
      <c r="E5" s="84"/>
      <c r="F5" s="17"/>
    </row>
    <row r="6" spans="1:6" s="18" customFormat="1" ht="60.6" customHeight="1" x14ac:dyDescent="0.25">
      <c r="A6" s="21" t="s">
        <v>6</v>
      </c>
      <c r="B6" s="87" t="s">
        <v>7</v>
      </c>
      <c r="C6" s="88"/>
      <c r="D6" s="88"/>
      <c r="E6" s="89"/>
      <c r="F6" s="17"/>
    </row>
    <row r="7" spans="1:6" s="18" customFormat="1" ht="44.45" customHeight="1" x14ac:dyDescent="0.25">
      <c r="A7" s="22" t="s">
        <v>3</v>
      </c>
      <c r="B7" s="85" t="s">
        <v>9</v>
      </c>
      <c r="C7" s="85"/>
      <c r="D7" s="85"/>
      <c r="E7" s="86"/>
      <c r="F7" s="17"/>
    </row>
    <row r="8" spans="1:6" s="18" customFormat="1" ht="163.15" customHeight="1" thickBot="1" x14ac:dyDescent="0.3">
      <c r="A8" s="23" t="s">
        <v>8</v>
      </c>
      <c r="B8" s="92" t="s">
        <v>15</v>
      </c>
      <c r="C8" s="93"/>
      <c r="D8" s="93"/>
      <c r="E8" s="94"/>
      <c r="F8" s="17"/>
    </row>
    <row r="9" spans="1:6" s="18" customFormat="1" ht="20.45" customHeight="1" thickBot="1" x14ac:dyDescent="0.3">
      <c r="A9" s="77" t="s">
        <v>19</v>
      </c>
      <c r="B9" s="78"/>
      <c r="C9" s="78"/>
      <c r="D9" s="78"/>
      <c r="E9" s="79"/>
      <c r="F9" s="17"/>
    </row>
    <row r="10" spans="1:6" s="18" customFormat="1" ht="30.6" customHeight="1" x14ac:dyDescent="0.25">
      <c r="A10" s="75" t="s">
        <v>2</v>
      </c>
      <c r="B10" s="81" t="s">
        <v>22</v>
      </c>
      <c r="C10" s="67" t="s">
        <v>5</v>
      </c>
      <c r="D10" s="73" t="s">
        <v>18</v>
      </c>
      <c r="E10" s="90" t="s">
        <v>43</v>
      </c>
      <c r="F10" s="17"/>
    </row>
    <row r="11" spans="1:6" s="18" customFormat="1" ht="13.15" customHeight="1" x14ac:dyDescent="0.25">
      <c r="A11" s="76"/>
      <c r="B11" s="82"/>
      <c r="C11" s="68"/>
      <c r="D11" s="74"/>
      <c r="E11" s="91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78.61</v>
      </c>
      <c r="E12" s="56">
        <f>D12*B12</f>
        <v>786100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68.06</v>
      </c>
      <c r="E13" s="57">
        <f>D13*B13</f>
        <v>272240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73.56</v>
      </c>
      <c r="E14" s="57">
        <f>D14*B14</f>
        <v>220680</v>
      </c>
      <c r="F14" s="28"/>
    </row>
    <row r="15" spans="1:6" s="29" customFormat="1" ht="17.45" customHeight="1" thickBot="1" x14ac:dyDescent="0.3">
      <c r="A15" s="64" t="s">
        <v>17</v>
      </c>
      <c r="B15" s="65"/>
      <c r="C15" s="65"/>
      <c r="D15" s="66"/>
      <c r="E15" s="34">
        <f>SUM(E12:E13)</f>
        <v>1058340</v>
      </c>
      <c r="F15" s="28"/>
    </row>
    <row r="16" spans="1:6" s="18" customFormat="1" ht="15.6" customHeight="1" thickBot="1" x14ac:dyDescent="0.3">
      <c r="A16" s="69" t="s">
        <v>56</v>
      </c>
      <c r="B16" s="70"/>
      <c r="C16" s="70"/>
      <c r="D16" s="70"/>
      <c r="E16" s="71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zoomScaleNormal="100" workbookViewId="0">
      <selection activeCell="F15" sqref="F15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5" t="s">
        <v>29</v>
      </c>
      <c r="B3" s="96"/>
      <c r="C3" s="96"/>
      <c r="D3" s="96"/>
      <c r="E3" s="96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49</v>
      </c>
      <c r="C7" s="45"/>
      <c r="D7" s="45"/>
      <c r="E7" s="46"/>
      <c r="F7" s="7"/>
    </row>
    <row r="8" spans="1:6" x14ac:dyDescent="0.25">
      <c r="A8" s="8" t="s">
        <v>11</v>
      </c>
      <c r="B8" s="100">
        <v>72.63</v>
      </c>
      <c r="C8" s="47"/>
      <c r="D8" s="47"/>
      <c r="E8" s="47"/>
      <c r="F8" s="7"/>
    </row>
    <row r="9" spans="1:6" x14ac:dyDescent="0.25">
      <c r="A9" s="8" t="s">
        <v>12</v>
      </c>
      <c r="B9" s="100">
        <v>60.61</v>
      </c>
      <c r="C9" s="47"/>
      <c r="D9" s="47"/>
      <c r="E9" s="47"/>
      <c r="F9" s="7"/>
    </row>
    <row r="10" spans="1:6" x14ac:dyDescent="0.25">
      <c r="A10" s="8" t="s">
        <v>44</v>
      </c>
      <c r="B10" s="100">
        <v>65.900000000000006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58</v>
      </c>
    </row>
    <row r="13" spans="1:6" ht="15.75" x14ac:dyDescent="0.25">
      <c r="A13" s="63" t="s">
        <v>51</v>
      </c>
      <c r="B13" s="47"/>
      <c r="D13" s="47"/>
      <c r="E13" s="47"/>
      <c r="F13" s="63" t="s">
        <v>50</v>
      </c>
    </row>
    <row r="14" spans="1:6" ht="15.75" x14ac:dyDescent="0.25">
      <c r="A14" s="9"/>
      <c r="B14" s="10"/>
      <c r="C14" s="10"/>
      <c r="D14" s="10"/>
      <c r="E14" s="7"/>
      <c r="F14" s="63" t="s">
        <v>53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59</v>
      </c>
    </row>
    <row r="16" spans="1:6" ht="27" customHeight="1" x14ac:dyDescent="0.25">
      <c r="A16" s="43" t="s">
        <v>52</v>
      </c>
      <c r="B16" s="48"/>
      <c r="C16" s="48"/>
      <c r="D16" s="48"/>
      <c r="E16" s="48"/>
      <c r="F16" s="43" t="s">
        <v>54</v>
      </c>
    </row>
    <row r="17" spans="1:6" ht="32.450000000000003" customHeight="1" x14ac:dyDescent="0.25">
      <c r="A17" s="49" t="s">
        <v>47</v>
      </c>
      <c r="B17" s="49"/>
      <c r="C17" s="49"/>
      <c r="D17" s="49"/>
      <c r="E17" s="49"/>
      <c r="F17" s="43" t="s">
        <v>55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100">
        <v>106.72</v>
      </c>
      <c r="D19" s="59">
        <f>(C19-100)/12*$B$24+100</f>
        <v>106.72</v>
      </c>
      <c r="E19" s="61"/>
      <c r="F19" s="10"/>
    </row>
    <row r="20" spans="1:6" x14ac:dyDescent="0.25">
      <c r="A20" s="8" t="s">
        <v>12</v>
      </c>
      <c r="B20" s="40">
        <v>7802</v>
      </c>
      <c r="C20" s="100">
        <v>110.72</v>
      </c>
      <c r="D20" s="59">
        <f>(C20-100)/12*$B$24+100</f>
        <v>110.72</v>
      </c>
      <c r="E20" s="61"/>
      <c r="F20" s="10"/>
    </row>
    <row r="21" spans="1:6" x14ac:dyDescent="0.25">
      <c r="A21" s="8" t="s">
        <v>44</v>
      </c>
      <c r="B21" s="40">
        <v>7803</v>
      </c>
      <c r="C21" s="100">
        <v>110.06</v>
      </c>
      <c r="D21" s="59">
        <f>(C21-100)/12*$B$24+100</f>
        <v>110.06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98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57</v>
      </c>
      <c r="B29" s="52" t="s">
        <v>39</v>
      </c>
      <c r="C29" s="10"/>
      <c r="D29" s="10"/>
      <c r="E29" s="7"/>
      <c r="F29" s="7"/>
    </row>
    <row r="30" spans="1:6" ht="15.75" x14ac:dyDescent="0.25">
      <c r="A30" s="99">
        <v>17</v>
      </c>
      <c r="B30" s="62">
        <f>A30/12</f>
        <v>1.4167000000000001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57.75" thickBot="1" x14ac:dyDescent="0.3">
      <c r="A33" s="5" t="s">
        <v>13</v>
      </c>
      <c r="B33" s="6" t="s">
        <v>48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72.63</v>
      </c>
      <c r="C34" s="54">
        <f>B34*D19/100*(1+$B$30/100)</f>
        <v>78.61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60.61</v>
      </c>
      <c r="C35" s="55">
        <f>B35*D20/100*(1+$B$30/100)</f>
        <v>68.06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65.900000000000006</v>
      </c>
      <c r="C36" s="55">
        <f>B36*D21/100*(1+$B$30/100)</f>
        <v>73.56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97" t="s">
        <v>16</v>
      </c>
      <c r="B38" s="97"/>
      <c r="C38" s="97"/>
      <c r="D38" s="97"/>
      <c r="E38" s="97"/>
      <c r="F38" s="97"/>
    </row>
  </sheetData>
  <mergeCells count="2">
    <mergeCell ref="A3:E3"/>
    <mergeCell ref="A38:F38"/>
  </mergeCells>
  <hyperlinks>
    <hyperlink ref="A16" r:id="rId1" xr:uid="{00000000-0004-0000-0100-000000000000}"/>
    <hyperlink ref="A5" r:id="rId2" xr:uid="{01CA0444-7FC2-4F79-B6CA-3234B52D8BCF}"/>
    <hyperlink ref="A3" r:id="rId3" xr:uid="{7C1250AB-9301-4BAF-B69A-CA509CC60A16}"/>
    <hyperlink ref="B27" r:id="rId4" xr:uid="{A6464B23-7073-46A9-9BC4-AE9AACA218F7}"/>
    <hyperlink ref="A13" r:id="rId5" xr:uid="{265DE338-005E-4F14-83D9-149A74020AEC}"/>
    <hyperlink ref="F13" r:id="rId6" xr:uid="{6E72B902-F7B9-42D0-9A48-ABF39B756203}"/>
    <hyperlink ref="F14" r:id="rId7" xr:uid="{50BEB1C6-1F43-4EB7-A15C-9D2C82214C84}"/>
    <hyperlink ref="F16" r:id="rId8" xr:uid="{78DF6114-13C1-4CCE-A527-046A8A894CB7}"/>
    <hyperlink ref="F17" r:id="rId9" xr:uid="{04C59CC9-94FF-4671-9944-1323158E0C9B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2025-10-10T14:44:52Z</dcterms:modified>
</cp:coreProperties>
</file>